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AC5A78D9-6307-4ED8-AB46-676CAA6670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F4" i="1" l="1"/>
  <c r="G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<sst xmlns="http://schemas.openxmlformats.org/spreadsheetml/2006/main" count="27" uniqueCount="27">
  <si>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</si>
  <si>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</si>
  <si>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</si>
  <si>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</si>
  <si>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</si>
  <si>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</si>
  <si>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</si>
  <si>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</si>
  <si>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</si>
  <si>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</si>
  <si>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</si>
  <si>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</si>
  <si>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</si>
  <si>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</si>
  <si>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</si>
  <si>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</si>
  <si>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</si>
  <si>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</si>
  <si>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</si>
  <si>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</si>
  <si>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</si>
  <si>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</si>
  <si>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</si>
  <si>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</si>
  <si>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</si>
  <si>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</si>
  <si>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UNIVERSIDAD POLITECNICA DE JUVENTINO ROSAS
Estado Analítico del Activo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</si>
</sst>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6"/>
  <sheetViews>
    <sheetView showGridLines="0" tabSelected="1" zoomScaleNormal="100" workbookViewId="0">
      <selection activeCell="B34" sqref="B34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132017515.38</v>
      </c>
      <c r="D4" s="13">
        <f>SUM(D6+D15)</f>
        <v>121894915.81999999</v>
      </c>
      <c r="E4" s="13">
        <f>SUM(E6+E15)</f>
        <v>122592066.67999999</v>
      </c>
      <c r="F4" s="13">
        <f>SUM(F6+F15)</f>
        <v>131320364.52000004</v>
      </c>
      <c r="G4" s="13">
        <f>SUM(G6+G15)</f>
        <v>-697150.85999998823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7981581.0199999996</v>
      </c>
      <c r="D6" s="13">
        <f>SUM(D7:D13)</f>
        <v>117905389.8</v>
      </c>
      <c r="E6" s="13">
        <f>SUM(E7:E13)</f>
        <v>114876125.14999999</v>
      </c>
      <c r="F6" s="13">
        <f>SUM(F7:F13)</f>
        <v>11010845.670000009</v>
      </c>
      <c r="G6" s="13">
        <f>SUM(G7:G13)</f>
        <v>3029264.6500000097</v>
      </c>
    </row>
    <row r="7" spans="1:7" x14ac:dyDescent="0.2">
      <c r="A7" s="3">
        <v>1110</v>
      </c>
      <c r="B7" s="7" t="s">
        <v>9</v>
      </c>
      <c r="C7" s="18">
        <v>7963586.3399999999</v>
      </c>
      <c r="D7" s="18">
        <v>113704752.75</v>
      </c>
      <c r="E7" s="18">
        <v>110672485.09999999</v>
      </c>
      <c r="F7" s="18">
        <f>C7+D7-E7</f>
        <v>10995853.99000001</v>
      </c>
      <c r="G7" s="18">
        <f t="shared" ref="G7:G13" si="0">F7-C7</f>
        <v>3032267.6500000097</v>
      </c>
    </row>
    <row r="8" spans="1:7" x14ac:dyDescent="0.2">
      <c r="A8" s="3">
        <v>1120</v>
      </c>
      <c r="B8" s="7" t="s">
        <v>10</v>
      </c>
      <c r="C8" s="18">
        <v>10894.68</v>
      </c>
      <c r="D8" s="18">
        <v>3617281.97</v>
      </c>
      <c r="E8" s="18">
        <v>3620284.97</v>
      </c>
      <c r="F8" s="18">
        <f t="shared" ref="F8:F13" si="1">C8+D8-E8</f>
        <v>7891.6800000001676</v>
      </c>
      <c r="G8" s="18">
        <f t="shared" si="0"/>
        <v>-3002.9999999998327</v>
      </c>
    </row>
    <row r="9" spans="1:7" x14ac:dyDescent="0.2">
      <c r="A9" s="3">
        <v>1130</v>
      </c>
      <c r="B9" s="7" t="s">
        <v>11</v>
      </c>
      <c r="C9" s="18">
        <v>0</v>
      </c>
      <c r="D9" s="18">
        <v>583355.07999999996</v>
      </c>
      <c r="E9" s="18">
        <v>583355.07999999996</v>
      </c>
      <c r="F9" s="18">
        <f t="shared" si="1"/>
        <v>0</v>
      </c>
      <c r="G9" s="18">
        <f t="shared" si="0"/>
        <v>0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7100</v>
      </c>
      <c r="D13" s="18">
        <v>0</v>
      </c>
      <c r="E13" s="18">
        <v>0</v>
      </c>
      <c r="F13" s="18">
        <f t="shared" si="1"/>
        <v>7100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124035934.36</v>
      </c>
      <c r="D15" s="13">
        <f>SUM(D16:D24)</f>
        <v>3989526.0199999996</v>
      </c>
      <c r="E15" s="13">
        <f>SUM(E16:E24)</f>
        <v>7715941.5300000003</v>
      </c>
      <c r="F15" s="13">
        <f>SUM(F16:F24)</f>
        <v>120309518.85000002</v>
      </c>
      <c r="G15" s="13">
        <f>SUM(G16:G24)</f>
        <v>-3726415.5099999979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126233379.09</v>
      </c>
      <c r="D18" s="19">
        <v>2333420.2999999998</v>
      </c>
      <c r="E18" s="19">
        <v>1166710.1599999999</v>
      </c>
      <c r="F18" s="19">
        <f t="shared" si="3"/>
        <v>127400089.23</v>
      </c>
      <c r="G18" s="19">
        <f t="shared" si="2"/>
        <v>1166710.1400000006</v>
      </c>
    </row>
    <row r="19" spans="1:7" x14ac:dyDescent="0.2">
      <c r="A19" s="3">
        <v>1240</v>
      </c>
      <c r="B19" s="7" t="s">
        <v>18</v>
      </c>
      <c r="C19" s="18">
        <v>46296400.170000002</v>
      </c>
      <c r="D19" s="18">
        <v>1656105.72</v>
      </c>
      <c r="E19" s="18">
        <v>0</v>
      </c>
      <c r="F19" s="18">
        <f t="shared" si="3"/>
        <v>47952505.890000001</v>
      </c>
      <c r="G19" s="18">
        <f t="shared" si="2"/>
        <v>1656105.7199999988</v>
      </c>
    </row>
    <row r="20" spans="1:7" x14ac:dyDescent="0.2">
      <c r="A20" s="3">
        <v>1250</v>
      </c>
      <c r="B20" s="7" t="s">
        <v>19</v>
      </c>
      <c r="C20" s="18">
        <v>88673.43</v>
      </c>
      <c r="D20" s="18">
        <v>0</v>
      </c>
      <c r="E20" s="18">
        <v>0</v>
      </c>
      <c r="F20" s="18">
        <f t="shared" si="3"/>
        <v>88673.43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-48582518.329999998</v>
      </c>
      <c r="D21" s="18">
        <v>0</v>
      </c>
      <c r="E21" s="18">
        <v>6549231.3700000001</v>
      </c>
      <c r="F21" s="18">
        <f t="shared" si="3"/>
        <v>-55131749.699999996</v>
      </c>
      <c r="G21" s="18">
        <f t="shared" si="2"/>
        <v>-6549231.3699999973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2022-02-02T21:51:15Z</cp:lastPrinted>
  <dcterms:created xsi:type="dcterms:W3CDTF">2014-02-09T04:04:15Z</dcterms:created>
  <dcterms:modified xsi:type="dcterms:W3CDTF">2022-02-02T21:51:38Z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